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F14" i="1"/>
  <c r="F13" i="1"/>
  <c r="F12" i="1"/>
  <c r="F11" i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<sst xmlns="http://schemas.openxmlformats.org/spreadsheetml/2006/main" count="56" uniqueCount="41">
  <si>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</si>
  <si>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</si>
  <si>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</si>
  <si>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</si>
  <si>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</si>
  <si>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</si>
  <si>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</si>
  <si>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</si>
  <si>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</si>
  <si>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</si>
  <si>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</si>
  <si>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</si>
  <si>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</si>
  <si>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</si>
  <si>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</si>
  <si>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</si>
  <si>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</si>
  <si>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</si>
  <si>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</si>
  <si>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</si>
  <si>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</si>
  <si>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</si>
  <si>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</si>
  <si>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</si>
  <si>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</si>
  <si>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</si>
  <si>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</si>
  <si>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</si>
  <si>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</si>
  <si>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</si>
  <si>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</si>
  <si>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</si>
  <si>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</si>
  <si>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</si>
  <si>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</si>
  <si>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</si>
  <si>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</si>
  <si>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</si>
  <si>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01.01.2019</t>
  </si>
  <si>
    <t>Задолженность собственников на 01.01.2020</t>
  </si>
  <si>
    <t>Отчет УК "Энергия" по исполнению договора управления МКД  Столичная,11,к.2  за период 01.01.2019 - 31.12.2019г.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</si>
</sst>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F43" sqref="F43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0" t="s">
        <v>40</v>
      </c>
      <c r="B1" s="141"/>
      <c r="C1" s="141"/>
      <c r="D1" s="141"/>
      <c r="E1" s="141"/>
      <c r="F1" s="141"/>
      <c r="G1" s="14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38</v>
      </c>
      <c r="C4" s="96" t="s">
        <v>2</v>
      </c>
      <c r="D4" s="97" t="s">
        <v>3</v>
      </c>
      <c r="E4" s="98" t="s">
        <v>39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B15+B43</f>
        <v>1285884.1299999999</v>
      </c>
      <c r="C5" s="15">
        <f>C15+C43</f>
        <v>8270252.6400000006</v>
      </c>
      <c r="D5" s="15">
        <f>D15+D43</f>
        <v>7288429.5700000003</v>
      </c>
      <c r="E5" s="15">
        <f>E15+E43</f>
        <v>2267707.2000000002</v>
      </c>
      <c r="F5" s="15">
        <f>F15+F43</f>
        <v>8351629.870000001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38</v>
      </c>
      <c r="C10" s="96" t="s">
        <v>2</v>
      </c>
      <c r="D10" s="97" t="s">
        <v>3</v>
      </c>
      <c r="E10" s="98" t="s">
        <v>39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>
        <v>67070.429999999993</v>
      </c>
      <c r="C11" s="30">
        <v>1870473.66</v>
      </c>
      <c r="D11" s="30">
        <v>1462862.43</v>
      </c>
      <c r="E11" s="31">
        <f>B11+C11-D11</f>
        <v>474681.65999999992</v>
      </c>
      <c r="F11" s="32">
        <f>C11</f>
        <v>1870473.66</v>
      </c>
      <c r="G11" s="33"/>
    </row>
    <row r="12" spans="1:11" ht="22.5" customHeight="1" x14ac:dyDescent="0.25">
      <c r="A12" s="28" t="s">
        <v>12</v>
      </c>
      <c r="B12" s="29">
        <v>300142.21999999997</v>
      </c>
      <c r="C12" s="30">
        <v>1736524.82</v>
      </c>
      <c r="D12" s="30">
        <v>1554965.15</v>
      </c>
      <c r="E12" s="31">
        <f>B12+C12-D12</f>
        <v>481701.89000000013</v>
      </c>
      <c r="F12" s="32">
        <f t="shared" ref="F12:F14" si="0">C12</f>
        <v>1736524.82</v>
      </c>
      <c r="G12" s="33"/>
    </row>
    <row r="13" spans="1:11" ht="22.5" customHeight="1" x14ac:dyDescent="0.25">
      <c r="A13" s="28" t="s">
        <v>13</v>
      </c>
      <c r="B13" s="29">
        <v>105511.07</v>
      </c>
      <c r="C13" s="30">
        <v>1956258.5</v>
      </c>
      <c r="D13" s="30">
        <v>1590709.85</v>
      </c>
      <c r="E13" s="31">
        <f>B13+C13-D13</f>
        <v>471059.72</v>
      </c>
      <c r="F13" s="32">
        <f t="shared" si="0"/>
        <v>1956258.5</v>
      </c>
      <c r="G13" s="34"/>
    </row>
    <row r="14" spans="1:11" ht="30" customHeight="1" thickBot="1" x14ac:dyDescent="0.3">
      <c r="A14" s="35" t="s">
        <v>14</v>
      </c>
      <c r="B14" s="36"/>
      <c r="C14" s="37">
        <v>135651.75</v>
      </c>
      <c r="D14" s="37">
        <v>72003.570000000007</v>
      </c>
      <c r="E14" s="31">
        <f>B14+C14-D14</f>
        <v>63648.179999999993</v>
      </c>
      <c r="F14" s="32">
        <f t="shared" si="0"/>
        <v>135651.75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472723.72</v>
      </c>
      <c r="C15" s="39">
        <f>SUM(C11:C14)</f>
        <v>5698908.7300000004</v>
      </c>
      <c r="D15" s="39">
        <f>SUM(D11:D14)</f>
        <v>4680541</v>
      </c>
      <c r="E15" s="40">
        <f>SUM(E11:E14)</f>
        <v>1491091.45</v>
      </c>
      <c r="F15" s="41">
        <f>SUM(F11:F12:F13:F14)</f>
        <v>5698908.7300000004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14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14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14" s="12" customFormat="1" ht="78.75" customHeight="1" thickBot="1" x14ac:dyDescent="0.3">
      <c r="A19" s="56" t="s">
        <v>17</v>
      </c>
      <c r="B19" s="95" t="s">
        <v>38</v>
      </c>
      <c r="C19" s="96" t="s">
        <v>2</v>
      </c>
      <c r="D19" s="97" t="s">
        <v>3</v>
      </c>
      <c r="E19" s="98" t="s">
        <v>39</v>
      </c>
      <c r="F19" s="57" t="s">
        <v>4</v>
      </c>
      <c r="G19" s="58" t="s">
        <v>10</v>
      </c>
    </row>
    <row r="20" spans="1:14" ht="56.25" customHeight="1" x14ac:dyDescent="0.25">
      <c r="A20" s="137" t="s">
        <v>18</v>
      </c>
      <c r="B20" s="59">
        <v>96899.87</v>
      </c>
      <c r="C20" s="60">
        <v>306412.98</v>
      </c>
      <c r="D20" s="60">
        <v>403312.85</v>
      </c>
      <c r="E20" s="61">
        <f>B20+C20-D20</f>
        <v>0</v>
      </c>
      <c r="F20" s="62">
        <f>SUM(F21:F25)</f>
        <v>346676.77</v>
      </c>
      <c r="G20" s="63"/>
      <c r="H20" s="94">
        <f>F20-C20</f>
        <v>40263.790000000037</v>
      </c>
    </row>
    <row r="21" spans="1:14" x14ac:dyDescent="0.25">
      <c r="A21" s="138"/>
      <c r="B21" s="64"/>
      <c r="C21" s="65"/>
      <c r="D21" s="65"/>
      <c r="E21" s="66"/>
      <c r="F21" s="67">
        <v>137350.17000000001</v>
      </c>
      <c r="G21" s="68" t="s">
        <v>37</v>
      </c>
    </row>
    <row r="22" spans="1:14" x14ac:dyDescent="0.25">
      <c r="A22" s="138"/>
      <c r="B22" s="64"/>
      <c r="C22" s="65"/>
      <c r="D22" s="65"/>
      <c r="E22" s="66"/>
      <c r="F22" s="67">
        <v>19730.97</v>
      </c>
      <c r="G22" s="68" t="s">
        <v>25</v>
      </c>
    </row>
    <row r="23" spans="1:14" x14ac:dyDescent="0.25">
      <c r="A23" s="138"/>
      <c r="B23" s="64"/>
      <c r="C23" s="65"/>
      <c r="D23" s="65"/>
      <c r="E23" s="66"/>
      <c r="F23" s="67">
        <v>150862.5</v>
      </c>
      <c r="G23" s="68" t="s">
        <v>26</v>
      </c>
    </row>
    <row r="24" spans="1:14" ht="30" x14ac:dyDescent="0.25">
      <c r="A24" s="138"/>
      <c r="B24" s="64"/>
      <c r="C24" s="65"/>
      <c r="D24" s="65"/>
      <c r="E24" s="66"/>
      <c r="F24" s="67">
        <v>38733.129999999997</v>
      </c>
      <c r="G24" s="68" t="s">
        <v>27</v>
      </c>
    </row>
    <row r="25" spans="1:14" ht="15.75" thickBot="1" x14ac:dyDescent="0.3">
      <c r="A25" s="107"/>
      <c r="B25" s="64"/>
      <c r="C25" s="65"/>
      <c r="D25" s="65"/>
      <c r="E25" s="66"/>
      <c r="F25" s="67"/>
      <c r="G25" s="68"/>
    </row>
    <row r="26" spans="1:14" ht="21" customHeight="1" thickBot="1" x14ac:dyDescent="0.3">
      <c r="A26" s="137" t="s">
        <v>19</v>
      </c>
      <c r="B26" s="109">
        <v>350761.66</v>
      </c>
      <c r="C26" s="110">
        <v>1109164.75</v>
      </c>
      <c r="D26" s="110">
        <v>717522.73</v>
      </c>
      <c r="E26" s="110">
        <f>B26+C26-D26</f>
        <v>742403.67999999993</v>
      </c>
      <c r="F26" s="62">
        <f>SUM(F27:F28)</f>
        <v>1065872.73</v>
      </c>
      <c r="G26" s="63"/>
      <c r="H26" s="94">
        <f>F26-C26</f>
        <v>-43292.020000000019</v>
      </c>
    </row>
    <row r="27" spans="1:14" x14ac:dyDescent="0.25">
      <c r="A27" s="139"/>
      <c r="B27" s="64"/>
      <c r="C27" s="65"/>
      <c r="D27" s="65"/>
      <c r="E27" s="66"/>
      <c r="F27" s="73">
        <v>1054872.73</v>
      </c>
      <c r="G27" s="68" t="s">
        <v>28</v>
      </c>
    </row>
    <row r="28" spans="1:14" ht="15.75" thickBot="1" x14ac:dyDescent="0.3">
      <c r="A28" s="134"/>
      <c r="B28" s="64"/>
      <c r="C28" s="65"/>
      <c r="D28" s="65"/>
      <c r="E28" s="66"/>
      <c r="F28" s="135">
        <v>11000</v>
      </c>
      <c r="G28" s="136" t="s">
        <v>33</v>
      </c>
    </row>
    <row r="29" spans="1:14" ht="29.25" x14ac:dyDescent="0.25">
      <c r="A29" s="108" t="s">
        <v>20</v>
      </c>
      <c r="B29" s="102">
        <v>32254.799999999999</v>
      </c>
      <c r="C29" s="103">
        <v>101994.85</v>
      </c>
      <c r="D29" s="103">
        <v>134249.65</v>
      </c>
      <c r="E29" s="104">
        <f>B29+C29-D29</f>
        <v>0</v>
      </c>
      <c r="F29" s="105">
        <v>39180.589999999997</v>
      </c>
      <c r="G29" s="106"/>
      <c r="H29" s="94">
        <f>F29-C29</f>
        <v>-62814.260000000009</v>
      </c>
    </row>
    <row r="30" spans="1:14" ht="15.75" thickBot="1" x14ac:dyDescent="0.3">
      <c r="A30" s="130"/>
      <c r="B30" s="131"/>
      <c r="C30" s="132"/>
      <c r="D30" s="132"/>
      <c r="E30" s="133"/>
      <c r="F30" s="90">
        <v>41049.79</v>
      </c>
      <c r="G30" s="91" t="s">
        <v>29</v>
      </c>
      <c r="H30" s="94"/>
    </row>
    <row r="31" spans="1:14" ht="15.75" thickBot="1" x14ac:dyDescent="0.3">
      <c r="A31" s="69"/>
      <c r="B31" s="70"/>
      <c r="C31" s="71"/>
      <c r="D31" s="71"/>
      <c r="E31" s="72"/>
      <c r="F31" s="127">
        <v>42223.21</v>
      </c>
      <c r="G31" s="115" t="s">
        <v>30</v>
      </c>
    </row>
    <row r="32" spans="1:14" ht="30" thickBot="1" x14ac:dyDescent="0.3">
      <c r="A32" s="119" t="s">
        <v>21</v>
      </c>
      <c r="B32" s="120">
        <v>302487.48</v>
      </c>
      <c r="C32" s="121">
        <v>956514.05</v>
      </c>
      <c r="D32" s="121">
        <v>1259001.53</v>
      </c>
      <c r="E32" s="122">
        <f>B32+C32-D32</f>
        <v>0</v>
      </c>
      <c r="F32" s="123">
        <f>SUM(F33:F38)</f>
        <v>1083189.1800000002</v>
      </c>
      <c r="G32" s="11"/>
      <c r="H32" s="94">
        <f>F32-C32</f>
        <v>126675.13000000012</v>
      </c>
      <c r="J32" s="79"/>
      <c r="M32" s="80"/>
      <c r="N32" s="80"/>
    </row>
    <row r="33" spans="1:14" x14ac:dyDescent="0.25">
      <c r="A33" s="124"/>
      <c r="B33" s="109"/>
      <c r="C33" s="110"/>
      <c r="D33" s="110"/>
      <c r="E33" s="110"/>
      <c r="F33" s="127">
        <v>528123.93999999994</v>
      </c>
      <c r="G33" s="115" t="s">
        <v>30</v>
      </c>
      <c r="H33" s="94"/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348473.28</v>
      </c>
      <c r="G34" s="115" t="s">
        <v>31</v>
      </c>
      <c r="H34" s="94"/>
      <c r="J34" s="79"/>
      <c r="M34" s="80"/>
      <c r="N34" s="80"/>
    </row>
    <row r="35" spans="1:14" ht="15.75" thickBot="1" x14ac:dyDescent="0.3">
      <c r="A35" s="124"/>
      <c r="B35" s="109"/>
      <c r="C35" s="110"/>
      <c r="D35" s="110"/>
      <c r="E35" s="110"/>
      <c r="F35" s="127">
        <v>107334.17</v>
      </c>
      <c r="G35" s="115" t="s">
        <v>32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56816.44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42441.35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/>
      <c r="G38" s="115"/>
      <c r="H38" s="94"/>
      <c r="J38" s="79"/>
      <c r="M38" s="80"/>
      <c r="N38" s="80"/>
    </row>
    <row r="39" spans="1:14" ht="15.75" thickBot="1" x14ac:dyDescent="0.3">
      <c r="A39" s="116" t="s">
        <v>22</v>
      </c>
      <c r="B39" s="117"/>
      <c r="C39" s="110"/>
      <c r="D39" s="110"/>
      <c r="E39" s="110"/>
      <c r="F39" s="128"/>
      <c r="G39" s="129"/>
      <c r="J39" s="79"/>
      <c r="M39" s="80"/>
      <c r="N39" s="80"/>
    </row>
    <row r="40" spans="1:14" ht="15.75" thickBot="1" x14ac:dyDescent="0.3">
      <c r="A40" s="125"/>
      <c r="B40" s="117"/>
      <c r="C40" s="126"/>
      <c r="D40" s="126"/>
      <c r="E40" s="126"/>
      <c r="F40" s="114"/>
      <c r="G40" s="118"/>
    </row>
    <row r="41" spans="1:14" ht="15.75" thickBot="1" x14ac:dyDescent="0.3">
      <c r="A41" s="78" t="s">
        <v>23</v>
      </c>
      <c r="B41" s="74">
        <v>30756.6</v>
      </c>
      <c r="C41" s="75">
        <v>97257.279999999999</v>
      </c>
      <c r="D41" s="75">
        <v>93801.81</v>
      </c>
      <c r="E41" s="76">
        <f>B41+C41-D41</f>
        <v>34212.070000000007</v>
      </c>
      <c r="F41" s="77">
        <f>SUM(F42)</f>
        <v>117801.87</v>
      </c>
      <c r="G41" s="19"/>
    </row>
    <row r="42" spans="1:14" ht="15.75" thickBot="1" x14ac:dyDescent="0.3">
      <c r="A42" s="69"/>
      <c r="B42" s="70"/>
      <c r="C42" s="71"/>
      <c r="D42" s="71"/>
      <c r="E42" s="72"/>
      <c r="F42" s="101">
        <v>117801.87</v>
      </c>
      <c r="G42" s="81" t="s">
        <v>36</v>
      </c>
      <c r="H42" s="94">
        <f>F41-C41</f>
        <v>20544.589999999997</v>
      </c>
    </row>
    <row r="43" spans="1:14" ht="34.5" customHeight="1" thickBot="1" x14ac:dyDescent="0.3">
      <c r="A43" s="111" t="s">
        <v>24</v>
      </c>
      <c r="B43" s="112">
        <f>B20+B26+B29+B32+B41</f>
        <v>813160.40999999992</v>
      </c>
      <c r="C43" s="112">
        <f>C20+C26+C29+C32+C41</f>
        <v>2571343.9099999997</v>
      </c>
      <c r="D43" s="112">
        <f>D20+D26+D29+D32+D41</f>
        <v>2607888.5699999998</v>
      </c>
      <c r="E43" s="112">
        <f>E20+E26+E29+E32+E41</f>
        <v>776615.75</v>
      </c>
      <c r="F43" s="112">
        <f>SUM(F41+F39+F32+F29+F26 +F20)</f>
        <v>2652721.14</v>
      </c>
      <c r="G43" s="113"/>
    </row>
    <row r="44" spans="1:14" x14ac:dyDescent="0.25">
      <c r="A44" s="82"/>
      <c r="B44" s="83"/>
      <c r="C44" s="65"/>
      <c r="D44" s="65"/>
      <c r="E44" s="65"/>
      <c r="F44" s="65"/>
      <c r="G44" s="84"/>
      <c r="J44" s="12"/>
      <c r="K44" s="12"/>
    </row>
    <row r="45" spans="1:14" x14ac:dyDescent="0.25">
      <c r="H45" s="82"/>
    </row>
    <row r="85" spans="3:5" x14ac:dyDescent="0.25">
      <c r="C85" s="87"/>
      <c r="D85" s="88"/>
      <c r="E85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2021-04-16T08:06:09Z</dcterms:modified>
  <cp:category/>
  <cp:contentStatus/>
</cp:coreProperties>
</file>